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codeName="ThisWorkbook"/>
  <mc:AlternateContent xmlns:mc="http://schemas.openxmlformats.org/markup-compatibility/2006">
    <mc:Choice Requires="x15">
      <x15ac:absPath xmlns:x15ac="http://schemas.microsoft.com/office/spreadsheetml/2010/11/ac" url="\\srv-fic\partage mairie\3P\Server\Documents\Contracts\2024\141\"/>
    </mc:Choice>
  </mc:AlternateContent>
  <xr:revisionPtr revIDLastSave="0" documentId="13_ncr:1_{55AAC056-CC05-4D83-B645-1EF3201143C3}" xr6:coauthVersionLast="47" xr6:coauthVersionMax="47" xr10:uidLastSave="{00000000-0000-0000-0000-000000000000}"/>
  <workbookProtection lockStructure="1"/>
  <bookViews>
    <workbookView xWindow="-12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G11" i="2"/>
  <c r="E11" i="2"/>
  <c r="E10" i="2"/>
  <c r="G10" i="2" s="1"/>
  <c r="E9" i="2"/>
  <c r="G9" i="2" s="1"/>
  <c r="E8" i="2"/>
  <c r="E14" i="2" s="1"/>
  <c r="E7" i="2"/>
  <c r="G7" i="2" s="1"/>
  <c r="E6" i="2"/>
  <c r="G6" i="2" s="1"/>
  <c r="G5" i="2"/>
  <c r="E5" i="2"/>
  <c r="E4" i="2"/>
  <c r="G4" i="2" s="1"/>
  <c r="P19" i="1"/>
  <c r="R19" i="1" s="1"/>
  <c r="L19" i="1"/>
  <c r="J19" i="1"/>
  <c r="P17" i="1"/>
  <c r="R17" i="1" s="1"/>
  <c r="L17" i="1"/>
  <c r="J17" i="1"/>
  <c r="P16" i="1"/>
  <c r="R16" i="1" s="1"/>
  <c r="L16" i="1"/>
  <c r="J16" i="1"/>
  <c r="P14" i="1"/>
  <c r="R14" i="1" s="1"/>
  <c r="L14" i="1"/>
  <c r="J14" i="1"/>
  <c r="P13" i="1"/>
  <c r="R13" i="1" s="1"/>
  <c r="L13" i="1"/>
  <c r="J13" i="1"/>
  <c r="P12" i="1"/>
  <c r="R12" i="1" s="1"/>
  <c r="L12" i="1"/>
  <c r="J12" i="1"/>
  <c r="P11" i="1"/>
  <c r="R11" i="1" s="1"/>
  <c r="L11" i="1"/>
  <c r="J11" i="1"/>
  <c r="P10" i="1"/>
  <c r="R10" i="1" s="1"/>
  <c r="L10" i="1"/>
  <c r="J10" i="1"/>
  <c r="P9" i="1"/>
  <c r="R9" i="1" s="1"/>
  <c r="L9" i="1"/>
  <c r="J9" i="1"/>
  <c r="P8" i="1"/>
  <c r="R8" i="1" s="1"/>
  <c r="L8" i="1"/>
  <c r="J8" i="1"/>
  <c r="P7" i="1"/>
  <c r="P21" i="1" s="1"/>
  <c r="L7" i="1"/>
  <c r="J7" i="1"/>
  <c r="R7" i="1" l="1"/>
  <c r="G8" i="2"/>
  <c r="E15" i="2" s="1"/>
  <c r="E16" i="2" s="1"/>
</calcChain>
</file>

<file path=xl/sharedStrings.xml><?xml version="1.0" encoding="utf-8"?>
<sst xmlns="http://schemas.openxmlformats.org/spreadsheetml/2006/main" count="141" uniqueCount="90">
  <si>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</si>
  <si>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</si>
  <si>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</si>
  <si>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</si>
  <si>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</si>
  <si>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</si>
  <si>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</si>
  <si>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</si>
  <si>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</si>
  <si>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</si>
  <si>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</si>
  <si>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</si>
  <si>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</si>
  <si>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</si>
  <si>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</si>
  <si>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</si>
  <si>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</si>
  <si>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</si>
  <si>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</si>
  <si>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</si>
  <si>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</si>
  <si>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</si>
  <si>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</si>
  <si>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</si>
  <si>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</si>
  <si>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</si>
  <si>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</si>
  <si>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</si>
  <si>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</si>
  <si>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</si>
  <si>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</si>
  <si>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</si>
  <si>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</si>
  <si>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</si>
  <si>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</si>
  <si>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</si>
  <si>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</si>
  <si>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</si>
  <si>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</si>
  <si>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</si>
  <si>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</si>
  <si>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</si>
  <si>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</si>
  <si>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</si>
  <si>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</si>
  <si>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</si>
  <si>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</si>
  <si>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</si>
  <si>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</si>
  <si>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</si>
  <si>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</si>
  <si>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</si>
  <si>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</si>
  <si>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</si>
  <si>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</si>
  <si>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</si>
  <si>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</si>
  <si>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</si>
  <si>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“Marché de maîtrise d'oeuvre pour l'extension des écoles de la ville de Macouria - Lot 1 (Extension groupe scolaire NADIRE)”</t>
  </si>
  <si>
    <t>Montant prévisionnel 
 des travaux :</t>
  </si>
  <si>
    <t/>
  </si>
  <si>
    <t>Mission de base</t>
  </si>
  <si>
    <t>APS</t>
  </si>
  <si>
    <t>QF</t>
  </si>
  <si>
    <t>Études d'avant-projet sommaire</t>
  </si>
  <si>
    <t>pièce</t>
  </si>
  <si>
    <t>APD</t>
  </si>
  <si>
    <t>Études d'avant-projet définitif</t>
  </si>
  <si>
    <t>PRO</t>
  </si>
  <si>
    <t>Études de projet</t>
  </si>
  <si>
    <t>ACT</t>
  </si>
  <si>
    <t>Assistance pour la passation du ou des contrats de travaux</t>
  </si>
  <si>
    <t>VISA</t>
  </si>
  <si>
    <t>Visa des études d'exécution et de synthèse lorsqu'elles sont réalisées intégralement par les entreprises</t>
  </si>
  <si>
    <t>EXE</t>
  </si>
  <si>
    <t>Études d’exécution dans le cas où la mission visa des études d’exécution et de synthèse est réduite à un visa partiel des études d’exécution et de synthèse réalisées par les entreprises</t>
  </si>
  <si>
    <t>DET</t>
  </si>
  <si>
    <t>Direction de l'exécution du ou des contrats de travaux</t>
  </si>
  <si>
    <t>AOR</t>
  </si>
  <si>
    <t>Assistance apportée au maître d'ouvrage lors des opérations de réception et pendant la période de garantie de parfait achèvement</t>
  </si>
  <si>
    <t>Missions complémentaires</t>
  </si>
  <si>
    <t>MOU</t>
  </si>
  <si>
    <t>Mission d'assistance</t>
  </si>
  <si>
    <t>OPC</t>
  </si>
  <si>
    <t>QP</t>
  </si>
  <si>
    <t>Ordonnancement, pilotage et coordination</t>
  </si>
  <si>
    <t>Missions complémentaires d'assistance: le contenu des missions est décrit au sein du CCAP</t>
  </si>
  <si>
    <t>Rémunération pour l'ensemble des missions complémentaires d'assistance décrites au CCAP</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</si>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</sst>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 numFmtId="224" formatCode="\€\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6">
    <xf numFmtId="0" fontId="0" fillId="0" borderId="0" xfId="0"/>
    <xf numFmtId="0" fontId="28" fillId="35" borderId="28" xfId="0" applyFont="1" applyFill="1" applyBorder="1" applyAlignment="1">
      <alignment horizontal="center" vertical="center"/>
    </xf>
    <xf numFmtId="224" fontId="28" fillId="35" borderId="28" xfId="0" applyNumberFormat="1" applyFont="1" applyFill="1" applyBorder="1" applyAlignment="1">
      <alignment horizontal="center" vertical="center"/>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5" borderId="0" xfId="0" applyFont="1" applyFill="1" applyAlignment="1">
      <alignment horizontal="center"/>
    </xf>
    <xf numFmtId="0" fontId="1" fillId="35" borderId="27" xfId="0" applyFont="1" applyFill="1" applyBorder="1" applyAlignment="1">
      <alignment horizontal="center" vertical="center"/>
    </xf>
    <xf numFmtId="0" fontId="1" fillId="35" borderId="29" xfId="0" applyFont="1" applyFill="1" applyBorder="1" applyAlignment="1">
      <alignment horizontal="center" vertical="center"/>
    </xf>
    <xf numFmtId="0" fontId="1" fillId="35" borderId="28" xfId="0" applyFont="1" applyFill="1" applyBorder="1" applyAlignment="1">
      <alignment horizontal="center" vertical="center" wrapText="1"/>
    </xf>
    <xf numFmtId="0" fontId="1" fillId="35" borderId="28" xfId="0" applyFont="1" applyFill="1" applyBorder="1" applyAlignment="1">
      <alignment horizontal="left" vertical="center"/>
    </xf>
    <xf numFmtId="214" fontId="4" fillId="35" borderId="28" xfId="0" applyNumberFormat="1" applyFont="1" applyFill="1" applyBorder="1" applyAlignment="1">
      <alignment horizontal="right" vertical="center"/>
    </xf>
    <xf numFmtId="0" fontId="28" fillId="35" borderId="28" xfId="0" applyFont="1" applyFill="1" applyBorder="1" applyAlignment="1">
      <alignment horizontal="lef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5" fillId="35" borderId="28" xfId="0" applyNumberFormat="1" applyFont="1" applyFill="1" applyBorder="1" applyAlignment="1" applyProtection="1">
      <alignment horizontal="center" vertical="center"/>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4" fillId="35" borderId="28" xfId="0" applyNumberFormat="1" applyFont="1" applyFill="1" applyBorder="1" applyAlignment="1">
      <alignment horizontal="right" vertical="center"/>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1" fillId="35" borderId="28" xfId="0" applyNumberFormat="1" applyFont="1" applyFill="1" applyBorder="1" applyAlignment="1" applyProtection="1">
      <alignment horizontal="right" vertical="center"/>
      <protection locked="0"/>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2" fillId="35" borderId="0" xfId="0" applyNumberFormat="1" applyFont="1" applyFill="1" applyAlignment="1">
      <alignment horizontal="right"/>
    </xf>
    <xf numFmtId="217" fontId="2" fillId="0" borderId="0" xfId="0" applyNumberFormat="1" applyFont="1" applyAlignment="1">
      <alignment horizontal="right" wrapText="1"/>
    </xf>
    <xf numFmtId="217" fontId="2" fillId="35" borderId="0" xfId="0" applyNumberFormat="1" applyFont="1" applyFill="1" applyAlignment="1">
      <alignment horizontal="righ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35" borderId="0" xfId="0" applyNumberFormat="1" applyFont="1" applyFill="1" applyAlignment="1">
      <alignment horizontal="right"/>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224" fontId="28" fillId="35" borderId="28" xfId="0" applyNumberFormat="1" applyFont="1" applyFill="1" applyBorder="1" applyAlignment="1" applyProtection="1">
      <alignment horizontal="center" vertical="center"/>
      <protection locked="0"/>
    </xf>
    <xf numFmtId="217" fontId="34" fillId="35" borderId="28" xfId="0" applyNumberFormat="1" applyFont="1" applyFill="1" applyBorder="1" applyAlignment="1" applyProtection="1">
      <alignment horizontal="right" vertical="center"/>
      <protection locked="0"/>
    </xf>
    <xf numFmtId="224" fontId="34" fillId="35" borderId="28" xfId="0" applyNumberFormat="1" applyFont="1" applyFill="1" applyBorder="1" applyAlignment="1" applyProtection="1">
      <alignment horizontal="right" vertical="center"/>
      <protection locked="0"/>
    </xf>
    <xf numFmtId="216" fontId="29" fillId="35" borderId="28" xfId="0" applyNumberFormat="1" applyFont="1" applyFill="1" applyBorder="1" applyAlignment="1" applyProtection="1">
      <alignment horizontal="right" vertical="center"/>
      <protection locked="0"/>
    </xf>
    <xf numFmtId="0" fontId="1" fillId="35" borderId="0" xfId="0" applyFont="1" applyFill="1" applyAlignment="1" applyProtection="1">
      <alignment horizontal="righ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5"/>
  <sheetViews>
    <sheetView tabSelected="1" workbookViewId="0">
      <pane ySplit="5" topLeftCell="A6" activePane="bottomLeft" state="frozen"/>
      <selection pane="bottomLeft" activeCell="L15" sqref="L15"/>
    </sheetView>
  </sheetViews>
  <sheetFormatPr baseColWidth="10" defaultColWidth="9.140625" defaultRowHeight="10.5" x14ac:dyDescent="0.15"/>
  <cols>
    <col min="1" max="1" width="7.140625" style="15" customWidth="1"/>
    <col min="2" max="2" width="11.7109375" style="66" customWidth="1"/>
    <col min="3" max="3" width="3.7109375" style="66" hidden="1" customWidth="1"/>
    <col min="4" max="4" width="33.7109375" style="44" customWidth="1"/>
    <col min="5" max="5" width="4.7109375" style="15" customWidth="1"/>
    <col min="6" max="6" width="4.42578125" style="15" customWidth="1"/>
    <col min="7" max="7" width="2.5703125" style="15" customWidth="1"/>
    <col min="8" max="9" width="4.7109375" style="24" hidden="1" customWidth="1"/>
    <col min="10" max="10" width="7.7109375" style="15" hidden="1" customWidth="1"/>
    <col min="11" max="11" width="12.7109375" style="78" hidden="1" customWidth="1"/>
    <col min="12" max="12" width="31.42578125" style="45" hidden="1" customWidth="1"/>
    <col min="13" max="13" width="22.7109375" style="75" customWidth="1"/>
    <col min="14" max="14" width="32.7109375" style="85" hidden="1" customWidth="1"/>
    <col min="15" max="15" width="24.85546875" style="85" hidden="1" customWidth="1"/>
    <col min="16" max="16" width="16.7109375" style="83" customWidth="1"/>
    <col min="17" max="17" width="7.42578125" style="71"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101"/>
      <c r="L1" s="107"/>
      <c r="M1" s="72"/>
      <c r="N1" s="76"/>
      <c r="O1" s="76"/>
      <c r="P1" s="80"/>
      <c r="Q1" s="67"/>
      <c r="R1" s="28"/>
    </row>
    <row r="2" spans="1:20" s="16" customFormat="1" hidden="1" x14ac:dyDescent="0.15">
      <c r="A2" s="18"/>
      <c r="B2" s="17"/>
      <c r="C2" s="17"/>
      <c r="D2" s="42"/>
      <c r="E2" s="18"/>
      <c r="F2" s="18"/>
      <c r="G2" s="18"/>
      <c r="H2" s="21"/>
      <c r="I2" s="21"/>
      <c r="J2" s="18"/>
      <c r="K2" s="102"/>
      <c r="L2" s="108"/>
      <c r="M2" s="73"/>
      <c r="N2" s="77"/>
      <c r="O2" s="77"/>
      <c r="P2" s="81"/>
      <c r="Q2" s="68"/>
      <c r="R2" s="29"/>
      <c r="S2" s="53"/>
    </row>
    <row r="3" spans="1:20" s="16" customFormat="1" ht="30" customHeight="1" x14ac:dyDescent="0.15">
      <c r="A3" s="14" t="s">
        <v>58</v>
      </c>
      <c r="B3" s="13"/>
      <c r="C3" s="13"/>
      <c r="D3" s="13"/>
      <c r="E3" s="12"/>
      <c r="F3" s="12"/>
      <c r="G3" s="12"/>
      <c r="H3" s="11"/>
      <c r="I3" s="11"/>
      <c r="J3" s="12"/>
      <c r="K3" s="10"/>
      <c r="L3" s="9"/>
      <c r="M3" s="8"/>
      <c r="N3" s="7"/>
      <c r="O3" s="7"/>
      <c r="P3" s="6"/>
      <c r="Q3" s="5"/>
      <c r="R3" s="4"/>
      <c r="S3" s="12"/>
      <c r="T3" s="3"/>
    </row>
    <row r="4" spans="1:20" s="51" customFormat="1" ht="39.950000000000003" customHeight="1" x14ac:dyDescent="0.2">
      <c r="A4" s="59"/>
      <c r="B4" s="62"/>
      <c r="C4" s="62"/>
      <c r="D4" s="64" t="s">
        <v>59</v>
      </c>
      <c r="E4" s="2">
        <v>591195</v>
      </c>
      <c r="F4" s="2"/>
      <c r="G4" s="1"/>
      <c r="H4" s="160"/>
      <c r="I4" s="160"/>
      <c r="J4" s="1"/>
      <c r="K4" s="161"/>
      <c r="L4" s="162"/>
      <c r="M4" s="163"/>
      <c r="N4" s="84"/>
      <c r="O4" s="84"/>
      <c r="P4" s="79"/>
      <c r="Q4" s="69"/>
      <c r="R4" s="63"/>
      <c r="S4" s="61"/>
      <c r="T4" s="60"/>
    </row>
    <row r="5" spans="1:20" ht="21" customHeight="1" x14ac:dyDescent="0.15">
      <c r="A5" s="25" t="s">
        <v>26</v>
      </c>
      <c r="B5" s="65" t="s">
        <v>20</v>
      </c>
      <c r="C5" s="65"/>
      <c r="D5" s="43" t="s">
        <v>12</v>
      </c>
      <c r="E5" s="25" t="s">
        <v>0</v>
      </c>
      <c r="F5" s="25" t="s">
        <v>21</v>
      </c>
      <c r="G5" s="26" t="s">
        <v>13</v>
      </c>
      <c r="H5" s="27" t="s">
        <v>2</v>
      </c>
      <c r="I5" s="27" t="s">
        <v>3</v>
      </c>
      <c r="J5" s="25" t="s">
        <v>37</v>
      </c>
      <c r="K5" s="103" t="s">
        <v>45</v>
      </c>
      <c r="L5" s="109" t="s">
        <v>15</v>
      </c>
      <c r="M5" s="118" t="s">
        <v>52</v>
      </c>
      <c r="N5" s="116" t="s">
        <v>54</v>
      </c>
      <c r="O5" s="116" t="s">
        <v>53</v>
      </c>
      <c r="P5" s="82" t="s">
        <v>16</v>
      </c>
      <c r="Q5" s="70" t="s">
        <v>17</v>
      </c>
      <c r="R5" s="30" t="s">
        <v>22</v>
      </c>
      <c r="S5" s="54" t="s">
        <v>44</v>
      </c>
      <c r="T5" s="58" t="s">
        <v>55</v>
      </c>
    </row>
    <row r="6" spans="1:20" s="97" customFormat="1" ht="12.75" x14ac:dyDescent="0.2">
      <c r="A6" s="16"/>
      <c r="B6" s="88" t="s">
        <v>60</v>
      </c>
      <c r="C6" s="88" t="s">
        <v>60</v>
      </c>
      <c r="D6" s="89" t="s">
        <v>61</v>
      </c>
      <c r="E6" s="16" t="s">
        <v>60</v>
      </c>
      <c r="F6" s="16"/>
      <c r="G6" s="16"/>
      <c r="H6" s="90"/>
      <c r="I6" s="90"/>
      <c r="J6" s="16"/>
      <c r="K6" s="104"/>
      <c r="L6" s="110"/>
      <c r="M6" s="92"/>
      <c r="N6" s="93"/>
      <c r="O6" s="93"/>
      <c r="P6" s="94"/>
      <c r="Q6" s="95"/>
      <c r="R6" s="96"/>
      <c r="S6" s="119"/>
      <c r="T6" s="16"/>
    </row>
    <row r="7" spans="1:20" x14ac:dyDescent="0.15">
      <c r="A7" s="15">
        <v>1</v>
      </c>
      <c r="B7" s="86" t="s">
        <v>62</v>
      </c>
      <c r="C7" s="86" t="s">
        <v>60</v>
      </c>
      <c r="D7" s="87" t="s">
        <v>64</v>
      </c>
      <c r="E7" s="15" t="s">
        <v>63</v>
      </c>
      <c r="F7" s="15" t="s">
        <v>65</v>
      </c>
      <c r="G7" s="15">
        <v>1</v>
      </c>
      <c r="H7" s="15"/>
      <c r="I7" s="15"/>
      <c r="J7" s="15">
        <f t="shared" ref="J7:J14" si="0">G7-I7+H7</f>
        <v>1</v>
      </c>
      <c r="K7" s="105"/>
      <c r="L7" s="111" t="e">
        <f t="shared" ref="L7:L14" ca="1" si="1">EUROToLetters(K7)</f>
        <v>#NAME?</v>
      </c>
      <c r="M7" s="74"/>
      <c r="N7" s="83">
        <v>591195</v>
      </c>
      <c r="O7" s="98"/>
      <c r="P7" s="83">
        <f>ROUND(ROUND(M7,4)*ROUND(E4,2),2)</f>
        <v>0</v>
      </c>
      <c r="Q7" s="71">
        <v>0</v>
      </c>
      <c r="R7" s="31">
        <f t="shared" ref="R7:R14" si="2">ROUND(Q7*ROUND(P7,2),2)</f>
        <v>0</v>
      </c>
      <c r="S7" s="120"/>
    </row>
    <row r="8" spans="1:20" x14ac:dyDescent="0.15">
      <c r="A8" s="15">
        <v>2</v>
      </c>
      <c r="B8" s="86" t="s">
        <v>66</v>
      </c>
      <c r="C8" s="86" t="s">
        <v>60</v>
      </c>
      <c r="D8" s="87" t="s">
        <v>67</v>
      </c>
      <c r="E8" s="15" t="s">
        <v>63</v>
      </c>
      <c r="F8" s="15" t="s">
        <v>65</v>
      </c>
      <c r="G8" s="15">
        <v>1</v>
      </c>
      <c r="J8" s="15">
        <f t="shared" si="0"/>
        <v>1</v>
      </c>
      <c r="K8" s="105"/>
      <c r="L8" s="112" t="e">
        <f t="shared" ca="1" si="1"/>
        <v>#NAME?</v>
      </c>
      <c r="N8" s="99">
        <v>591195</v>
      </c>
      <c r="O8" s="100"/>
      <c r="P8" s="83">
        <f>ROUND(ROUND(M8,4)*ROUND(E4,2),2)</f>
        <v>0</v>
      </c>
      <c r="Q8" s="71">
        <v>0</v>
      </c>
      <c r="R8" s="31">
        <f t="shared" si="2"/>
        <v>0</v>
      </c>
      <c r="S8" s="120"/>
    </row>
    <row r="9" spans="1:20" x14ac:dyDescent="0.15">
      <c r="A9" s="15">
        <v>3</v>
      </c>
      <c r="B9" s="86" t="s">
        <v>68</v>
      </c>
      <c r="C9" s="86" t="s">
        <v>60</v>
      </c>
      <c r="D9" s="87" t="s">
        <v>69</v>
      </c>
      <c r="E9" s="15" t="s">
        <v>63</v>
      </c>
      <c r="F9" s="15" t="s">
        <v>65</v>
      </c>
      <c r="G9" s="15">
        <v>1</v>
      </c>
      <c r="J9" s="15">
        <f t="shared" si="0"/>
        <v>1</v>
      </c>
      <c r="K9" s="105"/>
      <c r="L9" s="112" t="e">
        <f t="shared" ca="1" si="1"/>
        <v>#NAME?</v>
      </c>
      <c r="N9" s="99">
        <v>591195</v>
      </c>
      <c r="O9" s="100"/>
      <c r="P9" s="83">
        <f>ROUND(ROUND(M9,4)*ROUND(E4,2),2)</f>
        <v>0</v>
      </c>
      <c r="Q9" s="71">
        <v>0</v>
      </c>
      <c r="R9" s="31">
        <f t="shared" si="2"/>
        <v>0</v>
      </c>
      <c r="S9" s="120"/>
    </row>
    <row r="10" spans="1:20" ht="21" x14ac:dyDescent="0.15">
      <c r="A10" s="15">
        <v>4</v>
      </c>
      <c r="B10" s="86" t="s">
        <v>70</v>
      </c>
      <c r="C10" s="86" t="s">
        <v>60</v>
      </c>
      <c r="D10" s="87" t="s">
        <v>71</v>
      </c>
      <c r="E10" s="15" t="s">
        <v>63</v>
      </c>
      <c r="F10" s="15" t="s">
        <v>65</v>
      </c>
      <c r="G10" s="15">
        <v>1</v>
      </c>
      <c r="J10" s="15">
        <f t="shared" si="0"/>
        <v>1</v>
      </c>
      <c r="K10" s="105"/>
      <c r="L10" s="112" t="e">
        <f t="shared" ca="1" si="1"/>
        <v>#NAME?</v>
      </c>
      <c r="N10" s="99">
        <v>591195</v>
      </c>
      <c r="O10" s="100"/>
      <c r="P10" s="83">
        <f>ROUND(ROUND(M10,4)*ROUND(E4,2),2)</f>
        <v>0</v>
      </c>
      <c r="Q10" s="71">
        <v>0</v>
      </c>
      <c r="R10" s="31">
        <f t="shared" si="2"/>
        <v>0</v>
      </c>
      <c r="S10" s="120"/>
    </row>
    <row r="11" spans="1:20" ht="31.5" x14ac:dyDescent="0.15">
      <c r="A11" s="15">
        <v>5</v>
      </c>
      <c r="B11" s="86" t="s">
        <v>72</v>
      </c>
      <c r="C11" s="86" t="s">
        <v>60</v>
      </c>
      <c r="D11" s="87" t="s">
        <v>73</v>
      </c>
      <c r="E11" s="15" t="s">
        <v>63</v>
      </c>
      <c r="F11" s="15" t="s">
        <v>65</v>
      </c>
      <c r="G11" s="15">
        <v>1</v>
      </c>
      <c r="J11" s="15">
        <f t="shared" si="0"/>
        <v>1</v>
      </c>
      <c r="K11" s="105"/>
      <c r="L11" s="112" t="e">
        <f t="shared" ca="1" si="1"/>
        <v>#NAME?</v>
      </c>
      <c r="N11" s="99">
        <v>591195</v>
      </c>
      <c r="O11" s="100"/>
      <c r="P11" s="83">
        <f>ROUND(ROUND(M11,4)*ROUND(E4,2),2)</f>
        <v>0</v>
      </c>
      <c r="Q11" s="71">
        <v>0</v>
      </c>
      <c r="R11" s="31">
        <f t="shared" si="2"/>
        <v>0</v>
      </c>
      <c r="S11" s="120"/>
    </row>
    <row r="12" spans="1:20" ht="52.5" x14ac:dyDescent="0.15">
      <c r="A12" s="15">
        <v>6</v>
      </c>
      <c r="B12" s="86" t="s">
        <v>74</v>
      </c>
      <c r="C12" s="86" t="s">
        <v>60</v>
      </c>
      <c r="D12" s="87" t="s">
        <v>75</v>
      </c>
      <c r="E12" s="15" t="s">
        <v>63</v>
      </c>
      <c r="F12" s="15" t="s">
        <v>65</v>
      </c>
      <c r="G12" s="15">
        <v>1</v>
      </c>
      <c r="J12" s="15">
        <f t="shared" si="0"/>
        <v>1</v>
      </c>
      <c r="K12" s="105"/>
      <c r="L12" s="112" t="e">
        <f t="shared" ca="1" si="1"/>
        <v>#NAME?</v>
      </c>
      <c r="N12" s="99">
        <v>591195</v>
      </c>
      <c r="O12" s="100"/>
      <c r="P12" s="83">
        <f>ROUND(ROUND(M12,4)*ROUND(E4,2),2)</f>
        <v>0</v>
      </c>
      <c r="Q12" s="71">
        <v>0</v>
      </c>
      <c r="R12" s="31">
        <f t="shared" si="2"/>
        <v>0</v>
      </c>
      <c r="S12" s="120"/>
    </row>
    <row r="13" spans="1:20" ht="21" x14ac:dyDescent="0.15">
      <c r="A13" s="15">
        <v>7</v>
      </c>
      <c r="B13" s="86" t="s">
        <v>76</v>
      </c>
      <c r="C13" s="86" t="s">
        <v>60</v>
      </c>
      <c r="D13" s="87" t="s">
        <v>77</v>
      </c>
      <c r="E13" s="15" t="s">
        <v>63</v>
      </c>
      <c r="F13" s="15" t="s">
        <v>65</v>
      </c>
      <c r="G13" s="15">
        <v>1</v>
      </c>
      <c r="J13" s="15">
        <f t="shared" si="0"/>
        <v>1</v>
      </c>
      <c r="K13" s="105"/>
      <c r="L13" s="112" t="e">
        <f t="shared" ca="1" si="1"/>
        <v>#NAME?</v>
      </c>
      <c r="N13" s="99">
        <v>591195</v>
      </c>
      <c r="O13" s="100"/>
      <c r="P13" s="83">
        <f>ROUND(ROUND(M13,4)*ROUND(E4,2),2)</f>
        <v>0</v>
      </c>
      <c r="Q13" s="71">
        <v>0</v>
      </c>
      <c r="R13" s="31">
        <f t="shared" si="2"/>
        <v>0</v>
      </c>
      <c r="S13" s="120"/>
    </row>
    <row r="14" spans="1:20" ht="42" x14ac:dyDescent="0.15">
      <c r="A14" s="15">
        <v>8</v>
      </c>
      <c r="B14" s="86" t="s">
        <v>78</v>
      </c>
      <c r="C14" s="86" t="s">
        <v>60</v>
      </c>
      <c r="D14" s="87" t="s">
        <v>79</v>
      </c>
      <c r="E14" s="15" t="s">
        <v>63</v>
      </c>
      <c r="F14" s="15" t="s">
        <v>65</v>
      </c>
      <c r="G14" s="15">
        <v>1</v>
      </c>
      <c r="J14" s="15">
        <f t="shared" si="0"/>
        <v>1</v>
      </c>
      <c r="K14" s="105"/>
      <c r="L14" s="112" t="e">
        <f t="shared" ca="1" si="1"/>
        <v>#NAME?</v>
      </c>
      <c r="N14" s="99">
        <v>591195</v>
      </c>
      <c r="O14" s="100"/>
      <c r="P14" s="83">
        <f>ROUND(ROUND(M14,4)*ROUND(E4,2),2)</f>
        <v>0</v>
      </c>
      <c r="Q14" s="71">
        <v>0</v>
      </c>
      <c r="R14" s="31">
        <f t="shared" si="2"/>
        <v>0</v>
      </c>
      <c r="S14" s="120"/>
    </row>
    <row r="15" spans="1:20" s="97" customFormat="1" ht="12.75" x14ac:dyDescent="0.2">
      <c r="A15" s="16"/>
      <c r="B15" s="88" t="s">
        <v>60</v>
      </c>
      <c r="C15" s="88" t="s">
        <v>60</v>
      </c>
      <c r="D15" s="89" t="s">
        <v>80</v>
      </c>
      <c r="E15" s="16" t="s">
        <v>60</v>
      </c>
      <c r="F15" s="16"/>
      <c r="G15" s="16"/>
      <c r="H15" s="90"/>
      <c r="I15" s="90"/>
      <c r="J15" s="16"/>
      <c r="K15" s="104"/>
      <c r="L15" s="110"/>
      <c r="M15" s="92"/>
      <c r="N15" s="93"/>
      <c r="O15" s="93"/>
      <c r="P15" s="94"/>
      <c r="Q15" s="95"/>
      <c r="R15" s="96"/>
      <c r="S15" s="119"/>
      <c r="T15" s="16"/>
    </row>
    <row r="16" spans="1:20" x14ac:dyDescent="0.15">
      <c r="A16" s="15">
        <v>9</v>
      </c>
      <c r="B16" s="86" t="s">
        <v>81</v>
      </c>
      <c r="C16" s="86" t="s">
        <v>60</v>
      </c>
      <c r="D16" s="87" t="s">
        <v>82</v>
      </c>
      <c r="E16" s="15" t="s">
        <v>63</v>
      </c>
      <c r="F16" s="15" t="s">
        <v>65</v>
      </c>
      <c r="G16" s="15">
        <v>1</v>
      </c>
      <c r="J16" s="15">
        <f>G16-I16+H16</f>
        <v>1</v>
      </c>
      <c r="K16" s="105"/>
      <c r="L16" s="112" t="e">
        <f ca="1">EUROToLetters(K16)</f>
        <v>#NAME?</v>
      </c>
      <c r="N16" s="99">
        <v>591195</v>
      </c>
      <c r="O16" s="100"/>
      <c r="P16" s="83">
        <f>ROUND(ROUND(M16,4)*ROUND(E4,2),2)</f>
        <v>0</v>
      </c>
      <c r="Q16" s="71">
        <v>0</v>
      </c>
      <c r="R16" s="31">
        <f>ROUND(Q16*ROUND(P16,2),2)</f>
        <v>0</v>
      </c>
      <c r="S16" s="120"/>
    </row>
    <row r="17" spans="1:20" ht="21" x14ac:dyDescent="0.15">
      <c r="A17" s="15">
        <v>10</v>
      </c>
      <c r="B17" s="86" t="s">
        <v>83</v>
      </c>
      <c r="C17" s="86" t="s">
        <v>60</v>
      </c>
      <c r="D17" s="87" t="s">
        <v>85</v>
      </c>
      <c r="E17" s="15" t="s">
        <v>84</v>
      </c>
      <c r="F17" s="15" t="s">
        <v>65</v>
      </c>
      <c r="G17" s="15">
        <v>1</v>
      </c>
      <c r="J17" s="15">
        <f>G17-I17+H17</f>
        <v>1</v>
      </c>
      <c r="K17" s="105"/>
      <c r="L17" s="112" t="e">
        <f ca="1">EUROToLetters(K17)</f>
        <v>#NAME?</v>
      </c>
      <c r="N17" s="99">
        <v>591195</v>
      </c>
      <c r="O17" s="100"/>
      <c r="P17" s="83">
        <f>ROUND(ROUND(M17,4)*ROUND(E4,2),2)</f>
        <v>0</v>
      </c>
      <c r="Q17" s="71">
        <v>0</v>
      </c>
      <c r="R17" s="31">
        <f>ROUND(Q17*ROUND(P17,2),2)</f>
        <v>0</v>
      </c>
      <c r="S17" s="120"/>
    </row>
    <row r="18" spans="1:20" s="97" customFormat="1" ht="42.75" x14ac:dyDescent="0.2">
      <c r="A18" s="16"/>
      <c r="B18" s="88" t="s">
        <v>60</v>
      </c>
      <c r="C18" s="88" t="s">
        <v>60</v>
      </c>
      <c r="D18" s="89" t="s">
        <v>86</v>
      </c>
      <c r="E18" s="16" t="s">
        <v>60</v>
      </c>
      <c r="F18" s="16"/>
      <c r="G18" s="16"/>
      <c r="H18" s="90"/>
      <c r="I18" s="90"/>
      <c r="J18" s="16"/>
      <c r="K18" s="104"/>
      <c r="L18" s="110"/>
      <c r="M18" s="92"/>
      <c r="N18" s="93"/>
      <c r="O18" s="93"/>
      <c r="P18" s="94"/>
      <c r="Q18" s="95"/>
      <c r="R18" s="96"/>
      <c r="S18" s="119"/>
      <c r="T18" s="16"/>
    </row>
    <row r="19" spans="1:20" ht="31.5" x14ac:dyDescent="0.15">
      <c r="A19" s="15">
        <v>11</v>
      </c>
      <c r="B19" s="86" t="s">
        <v>60</v>
      </c>
      <c r="C19" s="86" t="s">
        <v>60</v>
      </c>
      <c r="D19" s="87" t="s">
        <v>87</v>
      </c>
      <c r="E19" s="15" t="s">
        <v>84</v>
      </c>
      <c r="F19" s="15" t="s">
        <v>65</v>
      </c>
      <c r="G19" s="15">
        <v>1</v>
      </c>
      <c r="J19" s="15">
        <f>G19-I19+H19</f>
        <v>1</v>
      </c>
      <c r="K19" s="105"/>
      <c r="L19" s="112" t="e">
        <f ca="1">EUROToLetters(K19)</f>
        <v>#NAME?</v>
      </c>
      <c r="N19" s="99">
        <v>591195</v>
      </c>
      <c r="O19" s="100"/>
      <c r="P19" s="83">
        <f>ROUND(ROUND(M19,4)*ROUND(E4,2),2)</f>
        <v>0</v>
      </c>
      <c r="Q19" s="71">
        <v>0</v>
      </c>
      <c r="R19" s="31">
        <f>ROUND(Q19*ROUND(P19,2),2)</f>
        <v>0</v>
      </c>
      <c r="S19" s="120"/>
    </row>
    <row r="20" spans="1:20" x14ac:dyDescent="0.15">
      <c r="K20" s="106"/>
      <c r="L20" s="112"/>
      <c r="S20" s="120"/>
    </row>
    <row r="21" spans="1:20" ht="15" customHeight="1" x14ac:dyDescent="0.15">
      <c r="A21" s="164" t="s">
        <v>88</v>
      </c>
      <c r="B21" s="165"/>
      <c r="C21" s="165"/>
      <c r="D21" s="166"/>
      <c r="E21" s="165"/>
      <c r="F21" s="165"/>
      <c r="G21" s="165"/>
      <c r="H21" s="167"/>
      <c r="I21" s="167"/>
      <c r="J21" s="165"/>
      <c r="K21" s="168"/>
      <c r="L21" s="164"/>
      <c r="M21" s="115"/>
      <c r="N21" s="116"/>
      <c r="O21" s="116"/>
      <c r="P21" s="82">
        <f>SUM(P7:P19)</f>
        <v>0</v>
      </c>
      <c r="Q21" s="117"/>
      <c r="R21" s="30"/>
      <c r="S21" s="114"/>
      <c r="T21" s="113"/>
    </row>
    <row r="22" spans="1:20" x14ac:dyDescent="0.15">
      <c r="A22" s="169" t="s">
        <v>89</v>
      </c>
      <c r="B22" s="169"/>
      <c r="C22" s="169"/>
      <c r="D22" s="169"/>
      <c r="E22" s="169"/>
      <c r="F22" s="169"/>
      <c r="G22" s="169"/>
      <c r="H22" s="170"/>
      <c r="I22" s="170"/>
      <c r="J22" s="169"/>
      <c r="K22" s="171"/>
      <c r="L22" s="170"/>
      <c r="M22" s="172"/>
      <c r="N22" s="171"/>
      <c r="O22" s="171"/>
      <c r="P22" s="173"/>
      <c r="Q22" s="174"/>
      <c r="R22" s="175"/>
      <c r="S22" s="169"/>
      <c r="T22" s="169"/>
    </row>
    <row r="23" spans="1:20" x14ac:dyDescent="0.15">
      <c r="A23" s="169"/>
      <c r="B23" s="169"/>
      <c r="C23" s="169"/>
      <c r="D23" s="169"/>
      <c r="E23" s="169"/>
      <c r="F23" s="169"/>
      <c r="G23" s="169"/>
      <c r="H23" s="170"/>
      <c r="I23" s="170"/>
      <c r="J23" s="169"/>
      <c r="K23" s="171"/>
      <c r="L23" s="170"/>
      <c r="M23" s="172"/>
      <c r="N23" s="171"/>
      <c r="O23" s="171"/>
      <c r="P23" s="173"/>
      <c r="Q23" s="174"/>
      <c r="R23" s="175"/>
      <c r="S23" s="169"/>
      <c r="T23" s="169"/>
    </row>
    <row r="24" spans="1:20" x14ac:dyDescent="0.15">
      <c r="A24" s="169"/>
      <c r="B24" s="169"/>
      <c r="C24" s="169"/>
      <c r="D24" s="169"/>
      <c r="E24" s="169"/>
      <c r="F24" s="169"/>
      <c r="G24" s="169"/>
      <c r="H24" s="170"/>
      <c r="I24" s="170"/>
      <c r="J24" s="169"/>
      <c r="K24" s="171"/>
      <c r="L24" s="170"/>
      <c r="M24" s="172"/>
      <c r="N24" s="171"/>
      <c r="O24" s="171"/>
      <c r="P24" s="173"/>
      <c r="Q24" s="174"/>
      <c r="R24" s="175"/>
      <c r="S24" s="169"/>
      <c r="T24" s="169"/>
    </row>
    <row r="25" spans="1:20" x14ac:dyDescent="0.15">
      <c r="A25" s="169"/>
      <c r="B25" s="169"/>
      <c r="C25" s="169"/>
      <c r="D25" s="169"/>
      <c r="E25" s="169"/>
      <c r="F25" s="169"/>
      <c r="G25" s="169"/>
      <c r="H25" s="170"/>
      <c r="I25" s="170"/>
      <c r="J25" s="169"/>
      <c r="K25" s="171"/>
      <c r="L25" s="170"/>
      <c r="M25" s="172"/>
      <c r="N25" s="171"/>
      <c r="O25" s="171"/>
      <c r="P25" s="173"/>
      <c r="Q25" s="174"/>
      <c r="R25" s="175"/>
      <c r="S25" s="169"/>
      <c r="T25" s="169"/>
    </row>
  </sheetData>
  <sheetProtection sheet="1" formatCells="0" formatColumns="0" formatRows="0"/>
  <mergeCells count="4">
    <mergeCell ref="A3:T3"/>
    <mergeCell ref="E4:M4"/>
    <mergeCell ref="A21:L21"/>
    <mergeCell ref="A22:T25"/>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“Marché de maîtrise d'oeuvre pour l'extension des écoles de la ville de Macouria - Lot 1 (Extension groupe scolaire NADIRE)”</oddHeader>
    <oddFooter>&amp;CRéférence DCE : 2024AO30L1&amp;R&amp;P/&amp;N</oddFooter>
    <firstFooter>&amp;CRéférence DCE : 2024AO30L1&amp;R&amp;P/&amp;N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59"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21"/>
      <c r="B1" s="122"/>
      <c r="C1" s="83"/>
      <c r="D1" s="123"/>
      <c r="E1" s="123"/>
      <c r="F1" s="122"/>
      <c r="G1" s="124"/>
    </row>
    <row r="2" spans="1:7" s="32" customFormat="1" hidden="1" x14ac:dyDescent="0.15">
      <c r="A2" s="121"/>
      <c r="B2" s="125"/>
      <c r="C2" s="94"/>
      <c r="D2" s="126"/>
      <c r="E2" s="127"/>
      <c r="F2" s="125"/>
      <c r="G2" s="128"/>
    </row>
    <row r="3" spans="1:7" s="35" customFormat="1" x14ac:dyDescent="0.15">
      <c r="A3" s="129" t="s">
        <v>12</v>
      </c>
      <c r="B3" s="130" t="s">
        <v>13</v>
      </c>
      <c r="C3" s="155" t="s">
        <v>14</v>
      </c>
      <c r="D3" s="132" t="s">
        <v>15</v>
      </c>
      <c r="E3" s="131" t="s">
        <v>16</v>
      </c>
      <c r="F3" s="133" t="s">
        <v>17</v>
      </c>
      <c r="G3" s="134" t="s">
        <v>22</v>
      </c>
    </row>
    <row r="4" spans="1:7" ht="30" customHeight="1" x14ac:dyDescent="0.15">
      <c r="A4" s="135"/>
      <c r="B4" s="136"/>
      <c r="C4" s="156"/>
      <c r="D4" s="137"/>
      <c r="E4" s="138">
        <f>ROUND(B4*C4,2)</f>
        <v>0</v>
      </c>
      <c r="F4" s="139"/>
      <c r="G4" s="140">
        <f t="shared" ref="G4:G13" si="0">E4*F4</f>
        <v>0</v>
      </c>
    </row>
    <row r="5" spans="1:7" ht="30" customHeight="1" x14ac:dyDescent="0.15">
      <c r="A5" s="135"/>
      <c r="B5" s="136"/>
      <c r="C5" s="156"/>
      <c r="D5" s="137"/>
      <c r="E5" s="138">
        <f>ROUND(B5*C5,2)</f>
        <v>0</v>
      </c>
      <c r="F5" s="139"/>
      <c r="G5" s="140">
        <f t="shared" si="0"/>
        <v>0</v>
      </c>
    </row>
    <row r="6" spans="1:7" ht="30" customHeight="1" x14ac:dyDescent="0.15">
      <c r="A6" s="135"/>
      <c r="B6" s="136"/>
      <c r="C6" s="156"/>
      <c r="D6" s="137"/>
      <c r="E6" s="138">
        <f t="shared" ref="E6:E12" si="1">ROUND(B6*C6,2)</f>
        <v>0</v>
      </c>
      <c r="F6" s="139"/>
      <c r="G6" s="140">
        <f t="shared" si="0"/>
        <v>0</v>
      </c>
    </row>
    <row r="7" spans="1:7" ht="30" customHeight="1" x14ac:dyDescent="0.15">
      <c r="A7" s="135"/>
      <c r="B7" s="136"/>
      <c r="C7" s="156"/>
      <c r="D7" s="137"/>
      <c r="E7" s="138">
        <f t="shared" si="1"/>
        <v>0</v>
      </c>
      <c r="F7" s="139"/>
      <c r="G7" s="140">
        <f t="shared" si="0"/>
        <v>0</v>
      </c>
    </row>
    <row r="8" spans="1:7" ht="30" customHeight="1" x14ac:dyDescent="0.15">
      <c r="A8" s="135"/>
      <c r="B8" s="136"/>
      <c r="C8" s="156"/>
      <c r="D8" s="137"/>
      <c r="E8" s="138">
        <f t="shared" si="1"/>
        <v>0</v>
      </c>
      <c r="F8" s="139"/>
      <c r="G8" s="140">
        <f t="shared" si="0"/>
        <v>0</v>
      </c>
    </row>
    <row r="9" spans="1:7" ht="30" customHeight="1" x14ac:dyDescent="0.15">
      <c r="A9" s="135"/>
      <c r="B9" s="136"/>
      <c r="C9" s="156"/>
      <c r="D9" s="137"/>
      <c r="E9" s="138">
        <f t="shared" si="1"/>
        <v>0</v>
      </c>
      <c r="F9" s="139"/>
      <c r="G9" s="140">
        <f t="shared" si="0"/>
        <v>0</v>
      </c>
    </row>
    <row r="10" spans="1:7" ht="30" customHeight="1" x14ac:dyDescent="0.15">
      <c r="A10" s="135"/>
      <c r="B10" s="136"/>
      <c r="C10" s="156"/>
      <c r="D10" s="137"/>
      <c r="E10" s="138">
        <f t="shared" si="1"/>
        <v>0</v>
      </c>
      <c r="F10" s="139"/>
      <c r="G10" s="140">
        <f t="shared" si="0"/>
        <v>0</v>
      </c>
    </row>
    <row r="11" spans="1:7" ht="30" customHeight="1" x14ac:dyDescent="0.15">
      <c r="A11" s="135"/>
      <c r="B11" s="136"/>
      <c r="C11" s="156"/>
      <c r="D11" s="137"/>
      <c r="E11" s="138">
        <f t="shared" si="1"/>
        <v>0</v>
      </c>
      <c r="F11" s="139"/>
      <c r="G11" s="140">
        <f t="shared" si="0"/>
        <v>0</v>
      </c>
    </row>
    <row r="12" spans="1:7" ht="30" customHeight="1" x14ac:dyDescent="0.15">
      <c r="A12" s="135"/>
      <c r="B12" s="136"/>
      <c r="C12" s="156"/>
      <c r="D12" s="137"/>
      <c r="E12" s="138">
        <f t="shared" si="1"/>
        <v>0</v>
      </c>
      <c r="F12" s="139"/>
      <c r="G12" s="140">
        <f t="shared" si="0"/>
        <v>0</v>
      </c>
    </row>
    <row r="13" spans="1:7" ht="30" customHeight="1" x14ac:dyDescent="0.15">
      <c r="A13" s="141"/>
      <c r="B13" s="142"/>
      <c r="C13" s="157"/>
      <c r="D13" s="143"/>
      <c r="E13" s="144">
        <f>ROUND(B13*C13,2)</f>
        <v>0</v>
      </c>
      <c r="F13" s="145"/>
      <c r="G13" s="146">
        <f t="shared" si="0"/>
        <v>0</v>
      </c>
    </row>
    <row r="14" spans="1:7" ht="30" customHeight="1" x14ac:dyDescent="0.15">
      <c r="A14" s="147"/>
      <c r="B14" s="148"/>
      <c r="C14" s="158"/>
      <c r="D14" s="149" t="s">
        <v>18</v>
      </c>
      <c r="E14" s="150">
        <f>SUM(E4:E13)</f>
        <v>0</v>
      </c>
      <c r="F14" s="151"/>
      <c r="G14" s="124"/>
    </row>
    <row r="15" spans="1:7" ht="30" customHeight="1" x14ac:dyDescent="0.15">
      <c r="A15" s="152"/>
      <c r="B15" s="90"/>
      <c r="C15" s="91"/>
      <c r="D15" s="153" t="s">
        <v>19</v>
      </c>
      <c r="E15" s="126">
        <f>ROUND(SUM(G4:G13),2)</f>
        <v>0</v>
      </c>
      <c r="F15" s="154"/>
      <c r="G15" s="124"/>
    </row>
    <row r="16" spans="1:7" ht="30" customHeight="1" x14ac:dyDescent="0.15">
      <c r="A16" s="147"/>
      <c r="B16" s="148"/>
      <c r="C16" s="158"/>
      <c r="D16" s="149" t="s">
        <v>27</v>
      </c>
      <c r="E16" s="150">
        <f>E14+E15</f>
        <v>0</v>
      </c>
      <c r="F16" s="151"/>
      <c r="G16" s="124"/>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“Marché de maîtrise d'oeuvre pour l'extension des écoles de la ville de Macouria - Lot 1 (Extension groupe scolaire NADIRE)”</oddHeader>
    <oddFooter>&amp;CRéférence DCE : 2024AO30L1&amp;R&amp;P/&amp;N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Sindy BELLONY</cp:lastModifiedBy>
  <cp:lastPrinted>2012-04-05T13:12:06Z</cp:lastPrinted>
  <dcterms:created xsi:type="dcterms:W3CDTF">2004-01-29T18:35:10Z</dcterms:created>
  <dcterms:modified xsi:type="dcterms:W3CDTF">2024-11-25T10:53:44Z</dcterms:modified>
  <cp:category/>
  <cp:contentStatus/>
</cp:coreProperties>
</file>